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KLTOKYO_NAS\1. ckl tokyo 내부용\1. 사업관리\26년\한류공로상(KoCoLo Awards)\2026\"/>
    </mc:Choice>
  </mc:AlternateContent>
  <xr:revisionPtr revIDLastSave="0" documentId="13_ncr:1_{EC6956E5-5579-4655-B5B8-3C1EFD288D32}" xr6:coauthVersionLast="47" xr6:coauthVersionMax="47" xr10:uidLastSave="{00000000-0000-0000-0000-000000000000}"/>
  <bookViews>
    <workbookView xWindow="1210" yWindow="610" windowWidth="27240" windowHeight="12310" tabRatio="500" xr2:uid="{00000000-000D-0000-FFFF-FFFF00000000}"/>
  </bookViews>
  <sheets>
    <sheet name="산출내역서" sheetId="1" r:id="rId1"/>
  </sheets>
  <definedNames>
    <definedName name="a" localSheetId="0">#REF!</definedName>
    <definedName name="a">#REF!</definedName>
    <definedName name="_xlnm.Print_Area" localSheetId="0">산출내역서!$A$1:$K$50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7" i="1" l="1"/>
  <c r="J48" i="1" s="1"/>
  <c r="J44" i="1"/>
  <c r="J41" i="1"/>
  <c r="J33" i="1"/>
  <c r="J27" i="1"/>
  <c r="J18" i="1"/>
  <c r="J17" i="1"/>
  <c r="J14" i="1"/>
  <c r="J13" i="1"/>
  <c r="J12" i="1"/>
  <c r="J11" i="1"/>
  <c r="J10" i="1"/>
  <c r="J15" i="1"/>
  <c r="J19" i="1"/>
  <c r="J20" i="1"/>
  <c r="J21" i="1"/>
  <c r="J22" i="1"/>
  <c r="J7" i="1"/>
  <c r="J6" i="1"/>
  <c r="J5" i="1"/>
  <c r="J4" i="1"/>
  <c r="J8" i="1" s="1"/>
  <c r="J43" i="1"/>
  <c r="J42" i="1"/>
  <c r="J35" i="1"/>
  <c r="J34" i="1"/>
  <c r="J26" i="1"/>
  <c r="J37" i="1"/>
  <c r="J32" i="1"/>
  <c r="J36" i="1"/>
  <c r="J40" i="1"/>
  <c r="J29" i="1"/>
  <c r="J28" i="1"/>
  <c r="J25" i="1"/>
  <c r="W3" i="1"/>
  <c r="Y3" i="1" s="1"/>
  <c r="Z3" i="1" s="1"/>
  <c r="O3" i="1"/>
  <c r="Q3" i="1" s="1"/>
  <c r="R3" i="1" s="1"/>
  <c r="J49" i="1" l="1"/>
  <c r="J50" i="1" s="1"/>
  <c r="J30" i="1"/>
  <c r="J45" i="1"/>
  <c r="J38" i="1"/>
  <c r="J23" i="1"/>
  <c r="R8" i="1"/>
  <c r="Z8" i="1"/>
</calcChain>
</file>

<file path=xl/sharedStrings.xml><?xml version="1.0" encoding="utf-8"?>
<sst xmlns="http://schemas.openxmlformats.org/spreadsheetml/2006/main" count="124" uniqueCount="41">
  <si>
    <t>단가(JPY)</t>
  </si>
  <si>
    <t>*</t>
  </si>
  <si>
    <t>율/식</t>
  </si>
  <si>
    <t>단위</t>
  </si>
  <si>
    <t>일/월/회</t>
  </si>
  <si>
    <t>금액(JPY)</t>
  </si>
  <si>
    <t>기타</t>
  </si>
  <si>
    <t>時間(月)</t>
  </si>
  <si>
    <t>月数</t>
  </si>
  <si>
    <t>時間計</t>
  </si>
  <si>
    <t>合計金額</t>
  </si>
  <si>
    <t>新単価</t>
  </si>
  <si>
    <t>책임연구원(급)</t>
  </si>
  <si>
    <t>사업 총괄</t>
  </si>
  <si>
    <t>%</t>
  </si>
  <si>
    <t>월</t>
  </si>
  <si>
    <t>課題責任者</t>
  </si>
  <si>
    <t>소계</t>
  </si>
  <si>
    <t>*</t>
    <phoneticPr fontId="4"/>
  </si>
  <si>
    <t>청구금액+소비세 / (JPY 백단위 / KRW 천단위 절사)</t>
    <phoneticPr fontId="4"/>
  </si>
  <si>
    <t>순용역원가의 10%</t>
  </si>
  <si>
    <t>순용역원가+이윤</t>
  </si>
  <si>
    <t>청구금액의 10%</t>
    <phoneticPr fontId="4"/>
  </si>
  <si>
    <t>산출내역서</t>
    <phoneticPr fontId="4"/>
  </si>
  <si>
    <t>세부내용</t>
    <phoneticPr fontId="4"/>
  </si>
  <si>
    <t>1. 참여인력 인건비</t>
    <phoneticPr fontId="4"/>
  </si>
  <si>
    <t>2. 행사진행 전문가비</t>
    <phoneticPr fontId="4"/>
  </si>
  <si>
    <t>3. 홍보 비용</t>
    <phoneticPr fontId="4"/>
  </si>
  <si>
    <t>4. 물품준비</t>
    <phoneticPr fontId="4"/>
  </si>
  <si>
    <t>5. 행사 진행용 물품 구입 및 임차</t>
    <phoneticPr fontId="12" type="noConversion"/>
  </si>
  <si>
    <t>예시</t>
    <phoneticPr fontId="4"/>
  </si>
  <si>
    <t>연구원(급)</t>
  </si>
  <si>
    <t>과업별 담당</t>
  </si>
  <si>
    <t>보조원(급)</t>
  </si>
  <si>
    <t>통번역 및 사무보조</t>
  </si>
  <si>
    <t>6. 케이터링</t>
    <phoneticPr fontId="4"/>
  </si>
  <si>
    <t>순용역원가(소계의 합계)</t>
    <phoneticPr fontId="12" type="noConversion"/>
  </si>
  <si>
    <t>이윤</t>
    <phoneticPr fontId="12" type="noConversion"/>
  </si>
  <si>
    <t>청구금액(세금미포함)</t>
    <phoneticPr fontId="12" type="noConversion"/>
  </si>
  <si>
    <t>소비세(10%)</t>
    <phoneticPr fontId="12" type="noConversion"/>
  </si>
  <si>
    <t>합계금액(세금포함)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</si>
</sst>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-* #,##0_-;\-* #,##0_-;_-* \-_-;_-@_-"/>
    <numFmt numFmtId="177" formatCode="_-* #,##0.0_-;\-* #,##0.0_-;_-* \-_-;_-@_-"/>
    <numFmt numFmtId="178" formatCode="#,##0_ "/>
    <numFmt numFmtId="179" formatCode="_-* #,##0_-;\-* #,##0_-;_-* \-??_-;_-@_-"/>
    <numFmt numFmtId="180" formatCode="_-\₩* #,##0_-;&quot;-₩&quot;* #,##0_-;_-\₩* \-_-;_-@_-"/>
  </numFmts>
  <fonts count="20">
    <font>
      <sz val="11"/>
      <name val="돋움"/>
      <family val="3"/>
      <charset val="129"/>
    </font>
    <font>
      <sz val="11"/>
      <color rgb="FF000000"/>
      <name val="Helvetica Neue"/>
      <family val="2"/>
      <charset val="1"/>
    </font>
    <font>
      <sz val="11"/>
      <name val="Meiryo"/>
      <family val="2"/>
      <charset val="128"/>
    </font>
    <font>
      <sz val="11"/>
      <name val="돋움"/>
      <family val="3"/>
      <charset val="129"/>
    </font>
    <font>
      <sz val="6"/>
      <name val="ＭＳ Ｐゴシック"/>
      <family val="3"/>
      <charset val="128"/>
    </font>
    <font>
      <b/>
      <sz val="24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theme="0" tint="-0.249977111117893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8"/>
      <name val="돋움"/>
      <family val="3"/>
      <charset val="129"/>
    </font>
    <font>
      <sz val="10"/>
      <name val="Meiryo"/>
      <family val="2"/>
      <charset val="128"/>
    </font>
    <font>
      <sz val="10"/>
      <name val="Noto Sans CJK SC"/>
      <family val="2"/>
      <charset val="1"/>
    </font>
    <font>
      <sz val="10"/>
      <color theme="0" tint="-0.34998626667073579"/>
      <name val="맑은 고딕"/>
      <family val="3"/>
      <charset val="129"/>
    </font>
    <font>
      <b/>
      <sz val="10"/>
      <color theme="0" tint="-0.34998626667073579"/>
      <name val="맑은 고딕"/>
      <family val="3"/>
      <charset val="129"/>
    </font>
    <font>
      <sz val="11"/>
      <name val="맑은 고딕"/>
      <family val="3"/>
      <charset val="129"/>
    </font>
    <font>
      <sz val="16"/>
      <color theme="1"/>
      <name val="HY헤드라인M"/>
      <family val="1"/>
      <charset val="129"/>
    </font>
    <font>
      <b/>
      <sz val="10"/>
      <color theme="0"/>
      <name val="Meiryo"/>
      <family val="2"/>
      <charset val="128"/>
    </font>
  </fonts>
  <fills count="15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0" tint="-4.9989318521683403E-2"/>
        <bgColor rgb="FFDBEEF4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499984740745262"/>
        <bgColor rgb="FF7F7F7F"/>
      </patternFill>
    </fill>
    <fill>
      <patternFill patternType="solid">
        <fgColor theme="1" tint="0.49989318521683401"/>
        <bgColor rgb="FF808080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top"/>
    </xf>
    <xf numFmtId="0" fontId="3" fillId="0" borderId="0"/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 wrapText="1"/>
    </xf>
    <xf numFmtId="177" fontId="9" fillId="3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6" fontId="6" fillId="8" borderId="1" xfId="0" applyNumberFormat="1" applyFont="1" applyFill="1" applyBorder="1" applyAlignment="1">
      <alignment horizontal="center" vertical="center"/>
    </xf>
    <xf numFmtId="178" fontId="6" fillId="8" borderId="1" xfId="0" applyNumberFormat="1" applyFont="1" applyFill="1" applyBorder="1" applyAlignment="1">
      <alignment horizontal="center" vertical="center"/>
    </xf>
    <xf numFmtId="179" fontId="6" fillId="9" borderId="1" xfId="0" applyNumberFormat="1" applyFont="1" applyFill="1" applyBorder="1" applyAlignment="1">
      <alignment horizontal="center" vertical="center"/>
    </xf>
    <xf numFmtId="180" fontId="6" fillId="8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8" fontId="6" fillId="2" borderId="1" xfId="0" applyNumberFormat="1" applyFont="1" applyFill="1" applyBorder="1" applyAlignment="1">
      <alignment horizontal="center" vertical="center"/>
    </xf>
    <xf numFmtId="179" fontId="6" fillId="2" borderId="1" xfId="0" applyNumberFormat="1" applyFont="1" applyFill="1" applyBorder="1" applyAlignment="1">
      <alignment horizontal="center" vertical="center"/>
    </xf>
    <xf numFmtId="176" fontId="11" fillId="7" borderId="4" xfId="0" applyNumberFormat="1" applyFont="1" applyFill="1" applyBorder="1" applyAlignment="1">
      <alignment horizontal="center" vertical="center"/>
    </xf>
    <xf numFmtId="178" fontId="11" fillId="7" borderId="4" xfId="0" applyNumberFormat="1" applyFont="1" applyFill="1" applyBorder="1" applyAlignment="1">
      <alignment horizontal="center" vertical="center"/>
    </xf>
    <xf numFmtId="179" fontId="11" fillId="7" borderId="4" xfId="0" applyNumberFormat="1" applyFont="1" applyFill="1" applyBorder="1" applyAlignment="1">
      <alignment horizontal="center" vertical="center"/>
    </xf>
    <xf numFmtId="176" fontId="13" fillId="0" borderId="0" xfId="0" applyNumberFormat="1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9" fontId="13" fillId="0" borderId="0" xfId="0" applyNumberFormat="1" applyFont="1">
      <alignment vertical="center"/>
    </xf>
    <xf numFmtId="9" fontId="14" fillId="0" borderId="0" xfId="0" applyNumberFormat="1" applyFont="1">
      <alignment vertical="center"/>
    </xf>
    <xf numFmtId="0" fontId="15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/>
    </xf>
    <xf numFmtId="9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6" fontId="16" fillId="3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176" fontId="8" fillId="4" borderId="1" xfId="0" applyNumberFormat="1" applyFont="1" applyFill="1" applyBorder="1" applyAlignment="1">
      <alignment horizontal="left" vertical="center"/>
    </xf>
    <xf numFmtId="0" fontId="8" fillId="0" borderId="1" xfId="0" quotePrefix="1" applyFont="1" applyBorder="1" applyAlignment="1">
      <alignment horizontal="left" vertical="center" wrapText="1"/>
    </xf>
    <xf numFmtId="0" fontId="17" fillId="0" borderId="0" xfId="0" applyFont="1" applyAlignment="1"/>
    <xf numFmtId="176" fontId="17" fillId="0" borderId="0" xfId="0" applyNumberFormat="1" applyFont="1">
      <alignment vertical="center"/>
    </xf>
    <xf numFmtId="17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10" fillId="4" borderId="1" xfId="0" applyNumberFormat="1" applyFont="1" applyFill="1" applyBorder="1" applyAlignment="1">
      <alignment horizontal="left" vertical="center"/>
    </xf>
    <xf numFmtId="177" fontId="10" fillId="4" borderId="1" xfId="0" applyNumberFormat="1" applyFont="1" applyFill="1" applyBorder="1" applyAlignment="1">
      <alignment horizontal="left" vertical="center"/>
    </xf>
    <xf numFmtId="176" fontId="7" fillId="4" borderId="1" xfId="0" applyNumberFormat="1" applyFont="1" applyFill="1" applyBorder="1" applyAlignment="1">
      <alignment horizontal="left" vertical="center"/>
    </xf>
    <xf numFmtId="0" fontId="8" fillId="0" borderId="1" xfId="0" quotePrefix="1" applyFont="1" applyBorder="1" applyAlignment="1">
      <alignment vertical="center" wrapText="1"/>
    </xf>
    <xf numFmtId="0" fontId="8" fillId="1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176" fontId="15" fillId="4" borderId="11" xfId="0" applyNumberFormat="1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center" vertical="center" wrapText="1"/>
    </xf>
    <xf numFmtId="176" fontId="9" fillId="3" borderId="7" xfId="0" applyNumberFormat="1" applyFont="1" applyFill="1" applyBorder="1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 wrapText="1"/>
    </xf>
    <xf numFmtId="177" fontId="9" fillId="3" borderId="7" xfId="0" applyNumberFormat="1" applyFont="1" applyFill="1" applyBorder="1" applyAlignment="1">
      <alignment horizontal="center" vertical="center"/>
    </xf>
    <xf numFmtId="176" fontId="9" fillId="3" borderId="13" xfId="0" applyNumberFormat="1" applyFont="1" applyFill="1" applyBorder="1" applyAlignment="1">
      <alignment horizontal="center" vertical="center"/>
    </xf>
    <xf numFmtId="176" fontId="11" fillId="6" borderId="14" xfId="0" applyNumberFormat="1" applyFont="1" applyFill="1" applyBorder="1" applyAlignment="1">
      <alignment horizontal="center" vertical="center"/>
    </xf>
    <xf numFmtId="178" fontId="11" fillId="6" borderId="14" xfId="0" applyNumberFormat="1" applyFont="1" applyFill="1" applyBorder="1" applyAlignment="1">
      <alignment horizontal="center" vertical="center"/>
    </xf>
    <xf numFmtId="179" fontId="11" fillId="6" borderId="14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9" fontId="11" fillId="6" borderId="7" xfId="0" applyNumberFormat="1" applyFont="1" applyFill="1" applyBorder="1" applyAlignment="1">
      <alignment horizontal="center" vertical="center"/>
    </xf>
    <xf numFmtId="176" fontId="8" fillId="14" borderId="8" xfId="0" applyNumberFormat="1" applyFont="1" applyFill="1" applyBorder="1" applyAlignment="1">
      <alignment horizontal="left" vertical="center"/>
    </xf>
    <xf numFmtId="176" fontId="8" fillId="14" borderId="9" xfId="0" applyNumberFormat="1" applyFont="1" applyFill="1" applyBorder="1" applyAlignment="1">
      <alignment horizontal="left" vertical="center"/>
    </xf>
    <xf numFmtId="176" fontId="8" fillId="14" borderId="10" xfId="0" applyNumberFormat="1" applyFont="1" applyFill="1" applyBorder="1" applyAlignment="1">
      <alignment horizontal="left" vertical="center"/>
    </xf>
    <xf numFmtId="0" fontId="6" fillId="13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left" vertical="center" wrapText="1"/>
    </xf>
    <xf numFmtId="0" fontId="8" fillId="14" borderId="9" xfId="0" applyFont="1" applyFill="1" applyBorder="1" applyAlignment="1">
      <alignment horizontal="left" vertical="center" wrapText="1"/>
    </xf>
    <xf numFmtId="0" fontId="8" fillId="14" borderId="10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11" fillId="11" borderId="15" xfId="0" applyFont="1" applyFill="1" applyBorder="1" applyAlignment="1">
      <alignment horizontal="center" vertical="center"/>
    </xf>
    <xf numFmtId="0" fontId="11" fillId="11" borderId="16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19" fillId="13" borderId="6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176" fontId="2" fillId="0" borderId="0" xfId="0" applyNumberFormat="1" applyFont="1" applyBorder="1">
      <alignment vertical="center"/>
    </xf>
  </cellXfs>
  <cellStyles count="3">
    <cellStyle name="標準" xfId="0" builtinId="0"/>
    <cellStyle name="표준 2" xfId="1" xr:uid="{00000000-0005-0000-0000-000006000000}"/>
    <cellStyle name="표준 2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BEE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7"/>
  <sheetViews>
    <sheetView tabSelected="1" view="pageBreakPreview" zoomScale="76" zoomScaleNormal="70" zoomScaleSheetLayoutView="76" zoomScalePageLayoutView="70" workbookViewId="0">
      <selection sqref="A1:K1"/>
    </sheetView>
  </sheetViews>
  <sheetFormatPr defaultColWidth="9.08203125" defaultRowHeight="17.5"/>
  <cols>
    <col min="1" max="1" width="29.25" style="1" customWidth="1"/>
    <col min="2" max="2" width="56.25" style="1" bestFit="1" customWidth="1"/>
    <col min="3" max="3" width="22" style="2" customWidth="1"/>
    <col min="4" max="4" width="3.08203125" style="3" customWidth="1"/>
    <col min="5" max="5" width="6.6640625" style="3" customWidth="1"/>
    <col min="6" max="6" width="5.08203125" style="4" bestFit="1" customWidth="1"/>
    <col min="7" max="7" width="3.08203125" style="4" customWidth="1"/>
    <col min="8" max="8" width="8.6640625" style="3" customWidth="1"/>
    <col min="9" max="9" width="4.08203125" style="4" customWidth="1"/>
    <col min="10" max="10" width="16.5" style="2" customWidth="1"/>
    <col min="11" max="11" width="61.9140625" style="4" customWidth="1"/>
    <col min="12" max="12" width="4.33203125" style="1" customWidth="1"/>
    <col min="13" max="13" width="10.58203125" style="1" hidden="1" customWidth="1"/>
    <col min="14" max="14" width="13" style="1" hidden="1" customWidth="1"/>
    <col min="15" max="15" width="5.58203125" style="1" hidden="1" customWidth="1"/>
    <col min="16" max="16" width="5.08203125" style="1" hidden="1" customWidth="1"/>
    <col min="17" max="17" width="7" style="1" hidden="1" customWidth="1"/>
    <col min="18" max="18" width="12.6640625" style="1" hidden="1" customWidth="1"/>
    <col min="19" max="19" width="2.6640625" style="1" hidden="1" customWidth="1"/>
    <col min="20" max="20" width="13" style="1" hidden="1" customWidth="1"/>
    <col min="21" max="21" width="8.33203125" style="1" hidden="1" customWidth="1"/>
    <col min="22" max="22" width="8.6640625" style="1" hidden="1" customWidth="1"/>
    <col min="23" max="23" width="6" style="1" hidden="1" customWidth="1"/>
    <col min="24" max="24" width="5.08203125" style="1" hidden="1" customWidth="1"/>
    <col min="25" max="25" width="8.33203125" style="1" hidden="1" customWidth="1"/>
    <col min="26" max="26" width="15.08203125" style="1" hidden="1" customWidth="1"/>
    <col min="27" max="16384" width="9.08203125" style="1"/>
  </cols>
  <sheetData>
    <row r="1" spans="1:26" ht="36" customHeight="1">
      <c r="A1" s="69" t="s">
        <v>23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26" s="26" customFormat="1" ht="18" customHeight="1" thickBot="1">
      <c r="A2" s="49" t="s">
        <v>24</v>
      </c>
      <c r="B2" s="49" t="s">
        <v>24</v>
      </c>
      <c r="C2" s="50" t="s">
        <v>0</v>
      </c>
      <c r="D2" s="50" t="s">
        <v>1</v>
      </c>
      <c r="E2" s="50" t="s">
        <v>2</v>
      </c>
      <c r="F2" s="51" t="s">
        <v>3</v>
      </c>
      <c r="G2" s="50" t="s">
        <v>1</v>
      </c>
      <c r="H2" s="50" t="s">
        <v>4</v>
      </c>
      <c r="I2" s="51" t="s">
        <v>3</v>
      </c>
      <c r="J2" s="50" t="s">
        <v>5</v>
      </c>
      <c r="K2" s="51" t="s">
        <v>6</v>
      </c>
      <c r="N2" s="27" t="s">
        <v>7</v>
      </c>
      <c r="O2" s="28">
        <v>0.3</v>
      </c>
      <c r="P2" s="27" t="s">
        <v>8</v>
      </c>
      <c r="Q2" s="27" t="s">
        <v>9</v>
      </c>
      <c r="R2" s="29" t="s">
        <v>10</v>
      </c>
      <c r="U2" s="27" t="s">
        <v>11</v>
      </c>
      <c r="V2" s="27" t="s">
        <v>7</v>
      </c>
      <c r="W2" s="28">
        <v>0.3</v>
      </c>
      <c r="X2" s="27" t="s">
        <v>8</v>
      </c>
      <c r="Y2" s="27" t="s">
        <v>9</v>
      </c>
      <c r="Z2" s="29" t="s">
        <v>10</v>
      </c>
    </row>
    <row r="3" spans="1:26" s="26" customFormat="1" ht="18" customHeight="1">
      <c r="A3" s="72" t="s">
        <v>25</v>
      </c>
      <c r="B3" s="73"/>
      <c r="C3" s="73"/>
      <c r="D3" s="73"/>
      <c r="E3" s="73"/>
      <c r="F3" s="73"/>
      <c r="G3" s="73"/>
      <c r="H3" s="73"/>
      <c r="I3" s="73"/>
      <c r="J3" s="73"/>
      <c r="K3" s="74"/>
      <c r="M3" s="27" t="s">
        <v>16</v>
      </c>
      <c r="N3" s="26">
        <v>140</v>
      </c>
      <c r="O3" s="26">
        <f>N3*0.3</f>
        <v>42</v>
      </c>
      <c r="P3" s="26">
        <v>6.5</v>
      </c>
      <c r="Q3" s="26">
        <f>O3*P3</f>
        <v>273</v>
      </c>
      <c r="R3" s="25" t="e">
        <f>#REF!*Q3</f>
        <v>#REF!</v>
      </c>
      <c r="T3" s="27" t="s">
        <v>16</v>
      </c>
      <c r="U3" s="25">
        <v>5831</v>
      </c>
      <c r="V3" s="26">
        <v>140</v>
      </c>
      <c r="W3" s="26">
        <f>V3*0.3</f>
        <v>42</v>
      </c>
      <c r="X3" s="26">
        <v>5.8</v>
      </c>
      <c r="Y3" s="26">
        <f>W3*X3</f>
        <v>243.6</v>
      </c>
      <c r="Z3" s="25">
        <f>U3*Y3</f>
        <v>1420431.5999999999</v>
      </c>
    </row>
    <row r="4" spans="1:26" s="26" customFormat="1" ht="18" customHeight="1">
      <c r="A4" s="30" t="s">
        <v>12</v>
      </c>
      <c r="B4" s="31" t="s">
        <v>13</v>
      </c>
      <c r="C4" s="31">
        <v>756746</v>
      </c>
      <c r="D4" s="31" t="s">
        <v>1</v>
      </c>
      <c r="E4" s="31">
        <v>30</v>
      </c>
      <c r="F4" s="32" t="s">
        <v>14</v>
      </c>
      <c r="G4" s="31" t="s">
        <v>1</v>
      </c>
      <c r="H4" s="31">
        <v>4</v>
      </c>
      <c r="I4" s="33" t="s">
        <v>15</v>
      </c>
      <c r="J4" s="31">
        <f>ROUND((C4*E4*H4/100),0)</f>
        <v>908095</v>
      </c>
      <c r="K4" s="63" t="s">
        <v>30</v>
      </c>
      <c r="M4" s="27"/>
      <c r="R4" s="25"/>
      <c r="T4" s="27"/>
      <c r="U4" s="25"/>
      <c r="Z4" s="25"/>
    </row>
    <row r="5" spans="1:26" s="26" customFormat="1" ht="18" customHeight="1">
      <c r="A5" s="30" t="s">
        <v>31</v>
      </c>
      <c r="B5" s="31" t="s">
        <v>32</v>
      </c>
      <c r="C5" s="31">
        <v>580262</v>
      </c>
      <c r="D5" s="31" t="s">
        <v>1</v>
      </c>
      <c r="E5" s="31">
        <v>35</v>
      </c>
      <c r="F5" s="32" t="s">
        <v>14</v>
      </c>
      <c r="G5" s="31" t="s">
        <v>1</v>
      </c>
      <c r="H5" s="31">
        <v>4</v>
      </c>
      <c r="I5" s="33" t="s">
        <v>15</v>
      </c>
      <c r="J5" s="31">
        <f>ROUND((C5*E5*H5/100),0)</f>
        <v>812367</v>
      </c>
      <c r="K5" s="63" t="s">
        <v>30</v>
      </c>
      <c r="M5" s="27"/>
      <c r="R5" s="25"/>
      <c r="T5" s="27"/>
      <c r="U5" s="25"/>
      <c r="Z5" s="25"/>
    </row>
    <row r="6" spans="1:26" s="26" customFormat="1" ht="18" customHeight="1">
      <c r="A6" s="30" t="s">
        <v>31</v>
      </c>
      <c r="B6" s="31" t="s">
        <v>32</v>
      </c>
      <c r="C6" s="31">
        <v>580262</v>
      </c>
      <c r="D6" s="31" t="s">
        <v>1</v>
      </c>
      <c r="E6" s="31">
        <v>35</v>
      </c>
      <c r="F6" s="32" t="s">
        <v>14</v>
      </c>
      <c r="G6" s="31" t="s">
        <v>1</v>
      </c>
      <c r="H6" s="31">
        <v>4</v>
      </c>
      <c r="I6" s="33" t="s">
        <v>15</v>
      </c>
      <c r="J6" s="31">
        <f>ROUND((C6*E6*H6/100),0)</f>
        <v>812367</v>
      </c>
      <c r="K6" s="63" t="s">
        <v>30</v>
      </c>
      <c r="M6" s="27"/>
      <c r="R6" s="25"/>
      <c r="T6" s="27"/>
      <c r="U6" s="25"/>
      <c r="Z6" s="25"/>
    </row>
    <row r="7" spans="1:26" s="26" customFormat="1" ht="18" customHeight="1">
      <c r="A7" s="30" t="s">
        <v>33</v>
      </c>
      <c r="B7" s="31" t="s">
        <v>34</v>
      </c>
      <c r="C7" s="31">
        <v>290924</v>
      </c>
      <c r="D7" s="31" t="s">
        <v>1</v>
      </c>
      <c r="E7" s="31">
        <v>40</v>
      </c>
      <c r="F7" s="32" t="s">
        <v>14</v>
      </c>
      <c r="G7" s="31" t="s">
        <v>1</v>
      </c>
      <c r="H7" s="31">
        <v>4</v>
      </c>
      <c r="I7" s="33" t="s">
        <v>15</v>
      </c>
      <c r="J7" s="31">
        <f>ROUND((C7*E7*H7/100),0)</f>
        <v>465478</v>
      </c>
      <c r="K7" s="63" t="s">
        <v>30</v>
      </c>
      <c r="M7" s="27"/>
      <c r="R7" s="25"/>
      <c r="T7" s="27"/>
      <c r="U7" s="25"/>
      <c r="Z7" s="25"/>
    </row>
    <row r="8" spans="1:26" s="26" customFormat="1" ht="18" customHeight="1">
      <c r="A8" s="8" t="s">
        <v>17</v>
      </c>
      <c r="B8" s="9"/>
      <c r="C8" s="9"/>
      <c r="D8" s="9"/>
      <c r="E8" s="10"/>
      <c r="F8" s="11"/>
      <c r="G8" s="9"/>
      <c r="H8" s="9"/>
      <c r="I8" s="11"/>
      <c r="J8" s="34">
        <f>SUM(J3:J7)</f>
        <v>2998307</v>
      </c>
      <c r="K8" s="53"/>
      <c r="R8" s="25" t="e">
        <f>SUM(R3:R4)</f>
        <v>#REF!</v>
      </c>
      <c r="Z8" s="25">
        <f>SUM(Z3:Z4)</f>
        <v>1420431.5999999999</v>
      </c>
    </row>
    <row r="9" spans="1:26" s="26" customFormat="1" ht="18" customHeight="1">
      <c r="A9" s="75" t="s">
        <v>26</v>
      </c>
      <c r="B9" s="76"/>
      <c r="C9" s="76"/>
      <c r="D9" s="76"/>
      <c r="E9" s="76"/>
      <c r="F9" s="76"/>
      <c r="G9" s="76"/>
      <c r="H9" s="76"/>
      <c r="I9" s="76"/>
      <c r="J9" s="76"/>
      <c r="K9" s="77"/>
      <c r="R9" s="25"/>
      <c r="Z9" s="25"/>
    </row>
    <row r="10" spans="1:26" s="26" customFormat="1" ht="18" customHeight="1">
      <c r="A10" s="37"/>
      <c r="B10" s="12"/>
      <c r="C10" s="5"/>
      <c r="D10" s="13" t="s">
        <v>1</v>
      </c>
      <c r="E10" s="13"/>
      <c r="F10" s="14"/>
      <c r="G10" s="13" t="s">
        <v>1</v>
      </c>
      <c r="H10" s="13"/>
      <c r="I10" s="14"/>
      <c r="J10" s="13">
        <f t="shared" ref="J10:J14" si="0">C10*E10*H10</f>
        <v>0</v>
      </c>
      <c r="K10" s="52"/>
      <c r="R10" s="25"/>
      <c r="Z10" s="25"/>
    </row>
    <row r="11" spans="1:26" s="26" customFormat="1" ht="18" customHeight="1">
      <c r="A11" s="37"/>
      <c r="B11" s="12"/>
      <c r="C11" s="5"/>
      <c r="D11" s="13" t="s">
        <v>18</v>
      </c>
      <c r="E11" s="13"/>
      <c r="F11" s="14"/>
      <c r="G11" s="13" t="s">
        <v>18</v>
      </c>
      <c r="H11" s="13"/>
      <c r="I11" s="14"/>
      <c r="J11" s="13">
        <f t="shared" si="0"/>
        <v>0</v>
      </c>
      <c r="K11" s="52"/>
      <c r="R11" s="25"/>
      <c r="Z11" s="25"/>
    </row>
    <row r="12" spans="1:26" s="26" customFormat="1" ht="18" customHeight="1">
      <c r="A12" s="37"/>
      <c r="B12" s="12"/>
      <c r="C12" s="5"/>
      <c r="D12" s="13" t="s">
        <v>1</v>
      </c>
      <c r="E12" s="13"/>
      <c r="F12" s="14"/>
      <c r="G12" s="13" t="s">
        <v>1</v>
      </c>
      <c r="H12" s="13"/>
      <c r="I12" s="14"/>
      <c r="J12" s="13">
        <f t="shared" si="0"/>
        <v>0</v>
      </c>
      <c r="K12" s="52"/>
      <c r="R12" s="25"/>
      <c r="Z12" s="25"/>
    </row>
    <row r="13" spans="1:26" s="26" customFormat="1" ht="18" customHeight="1">
      <c r="A13" s="37"/>
      <c r="B13" s="13"/>
      <c r="C13" s="5"/>
      <c r="D13" s="13" t="s">
        <v>1</v>
      </c>
      <c r="E13" s="13"/>
      <c r="F13" s="14"/>
      <c r="G13" s="13" t="s">
        <v>1</v>
      </c>
      <c r="H13" s="13"/>
      <c r="I13" s="14"/>
      <c r="J13" s="13">
        <f t="shared" si="0"/>
        <v>0</v>
      </c>
      <c r="K13" s="52"/>
      <c r="R13" s="25"/>
      <c r="Z13" s="25"/>
    </row>
    <row r="14" spans="1:26" s="26" customFormat="1" ht="18" customHeight="1">
      <c r="A14" s="30"/>
      <c r="B14" s="13"/>
      <c r="C14" s="13"/>
      <c r="D14" s="13" t="s">
        <v>1</v>
      </c>
      <c r="E14" s="13"/>
      <c r="F14" s="14"/>
      <c r="G14" s="13" t="s">
        <v>1</v>
      </c>
      <c r="H14" s="13"/>
      <c r="I14" s="14"/>
      <c r="J14" s="13">
        <f t="shared" si="0"/>
        <v>0</v>
      </c>
      <c r="K14" s="52"/>
      <c r="R14" s="25"/>
      <c r="Z14" s="25"/>
    </row>
    <row r="15" spans="1:26" s="26" customFormat="1" ht="18" customHeight="1">
      <c r="A15" s="8" t="s">
        <v>17</v>
      </c>
      <c r="B15" s="9"/>
      <c r="C15" s="9"/>
      <c r="D15" s="9"/>
      <c r="E15" s="10"/>
      <c r="F15" s="11"/>
      <c r="G15" s="9"/>
      <c r="H15" s="9"/>
      <c r="I15" s="11"/>
      <c r="J15" s="9">
        <f>SUM(J10:J14)</f>
        <v>0</v>
      </c>
      <c r="K15" s="53"/>
      <c r="R15" s="25"/>
      <c r="Z15" s="25"/>
    </row>
    <row r="16" spans="1:26" s="26" customFormat="1" ht="18" customHeight="1">
      <c r="A16" s="78" t="s">
        <v>27</v>
      </c>
      <c r="B16" s="79"/>
      <c r="C16" s="79"/>
      <c r="D16" s="79"/>
      <c r="E16" s="79"/>
      <c r="F16" s="79"/>
      <c r="G16" s="79"/>
      <c r="H16" s="79"/>
      <c r="I16" s="79"/>
      <c r="J16" s="79"/>
      <c r="K16" s="80"/>
      <c r="R16" s="25"/>
      <c r="Z16" s="25"/>
    </row>
    <row r="17" spans="1:26" s="26" customFormat="1" ht="18" customHeight="1">
      <c r="A17" s="45"/>
      <c r="B17" s="7"/>
      <c r="C17" s="5"/>
      <c r="D17" s="5" t="s">
        <v>1</v>
      </c>
      <c r="E17" s="5"/>
      <c r="F17" s="6"/>
      <c r="G17" s="5" t="s">
        <v>1</v>
      </c>
      <c r="H17" s="5"/>
      <c r="I17" s="6"/>
      <c r="J17" s="13">
        <f t="shared" ref="J17:J18" si="1">C17*E17*H17</f>
        <v>0</v>
      </c>
      <c r="K17" s="52"/>
      <c r="R17" s="25"/>
      <c r="Z17" s="25"/>
    </row>
    <row r="18" spans="1:26" s="26" customFormat="1" ht="18" customHeight="1">
      <c r="A18" s="45"/>
      <c r="B18" s="7"/>
      <c r="C18" s="5"/>
      <c r="D18" s="5" t="s">
        <v>1</v>
      </c>
      <c r="E18" s="5"/>
      <c r="F18" s="6"/>
      <c r="G18" s="5" t="s">
        <v>1</v>
      </c>
      <c r="H18" s="5"/>
      <c r="I18" s="6"/>
      <c r="J18" s="13">
        <f t="shared" si="1"/>
        <v>0</v>
      </c>
      <c r="K18" s="52"/>
      <c r="R18" s="25"/>
      <c r="Z18" s="25"/>
    </row>
    <row r="19" spans="1:26" s="26" customFormat="1" ht="18" customHeight="1">
      <c r="A19" s="45"/>
      <c r="B19" s="7"/>
      <c r="C19" s="5"/>
      <c r="D19" s="5" t="s">
        <v>1</v>
      </c>
      <c r="E19" s="5"/>
      <c r="F19" s="6"/>
      <c r="G19" s="5" t="s">
        <v>1</v>
      </c>
      <c r="H19" s="5"/>
      <c r="I19" s="6"/>
      <c r="J19" s="5">
        <f t="shared" ref="J19:J22" si="2">C19*E19*H19</f>
        <v>0</v>
      </c>
      <c r="K19" s="52"/>
      <c r="R19" s="25"/>
      <c r="Z19" s="25"/>
    </row>
    <row r="20" spans="1:26" s="26" customFormat="1" ht="18" customHeight="1">
      <c r="A20" s="45"/>
      <c r="B20" s="7"/>
      <c r="C20" s="5"/>
      <c r="D20" s="5" t="s">
        <v>1</v>
      </c>
      <c r="E20" s="5"/>
      <c r="F20" s="6"/>
      <c r="G20" s="5" t="s">
        <v>1</v>
      </c>
      <c r="H20" s="5"/>
      <c r="I20" s="6"/>
      <c r="J20" s="5">
        <f t="shared" si="2"/>
        <v>0</v>
      </c>
      <c r="K20" s="52"/>
      <c r="R20" s="25"/>
      <c r="Z20" s="25"/>
    </row>
    <row r="21" spans="1:26" s="26" customFormat="1" ht="18" customHeight="1">
      <c r="A21" s="48"/>
      <c r="B21" s="5"/>
      <c r="C21" s="5"/>
      <c r="D21" s="5" t="s">
        <v>1</v>
      </c>
      <c r="E21" s="5"/>
      <c r="F21" s="6"/>
      <c r="G21" s="5" t="s">
        <v>1</v>
      </c>
      <c r="H21" s="5"/>
      <c r="I21" s="6"/>
      <c r="J21" s="5">
        <f t="shared" si="2"/>
        <v>0</v>
      </c>
      <c r="K21" s="52"/>
      <c r="R21" s="25"/>
      <c r="Z21" s="25"/>
    </row>
    <row r="22" spans="1:26" s="26" customFormat="1" ht="18" customHeight="1">
      <c r="A22" s="30"/>
      <c r="B22" s="5"/>
      <c r="C22" s="5"/>
      <c r="D22" s="5" t="s">
        <v>1</v>
      </c>
      <c r="E22" s="5"/>
      <c r="F22" s="6"/>
      <c r="G22" s="5" t="s">
        <v>1</v>
      </c>
      <c r="H22" s="5"/>
      <c r="I22" s="6"/>
      <c r="J22" s="5">
        <f t="shared" si="2"/>
        <v>0</v>
      </c>
      <c r="K22" s="52"/>
      <c r="R22" s="25"/>
      <c r="Z22" s="25"/>
    </row>
    <row r="23" spans="1:26" s="26" customFormat="1" ht="18" customHeight="1">
      <c r="A23" s="8" t="s">
        <v>17</v>
      </c>
      <c r="B23" s="9"/>
      <c r="C23" s="9"/>
      <c r="D23" s="9"/>
      <c r="E23" s="10"/>
      <c r="F23" s="11"/>
      <c r="G23" s="9"/>
      <c r="H23" s="9"/>
      <c r="I23" s="11"/>
      <c r="J23" s="9">
        <f>SUM(J17:J22)</f>
        <v>0</v>
      </c>
      <c r="K23" s="53"/>
      <c r="R23" s="25"/>
      <c r="Z23" s="25"/>
    </row>
    <row r="24" spans="1:26" s="26" customFormat="1" ht="18" customHeight="1">
      <c r="A24" s="78" t="s">
        <v>28</v>
      </c>
      <c r="B24" s="79"/>
      <c r="C24" s="79"/>
      <c r="D24" s="79"/>
      <c r="E24" s="79"/>
      <c r="F24" s="79"/>
      <c r="G24" s="79"/>
      <c r="H24" s="79"/>
      <c r="I24" s="79"/>
      <c r="J24" s="79"/>
      <c r="K24" s="80"/>
      <c r="R24" s="25"/>
      <c r="Z24" s="25"/>
    </row>
    <row r="25" spans="1:26" s="26" customFormat="1" ht="18" customHeight="1">
      <c r="A25" s="45"/>
      <c r="B25" s="7"/>
      <c r="C25" s="5"/>
      <c r="D25" s="13" t="s">
        <v>1</v>
      </c>
      <c r="E25" s="13"/>
      <c r="F25" s="14"/>
      <c r="G25" s="13" t="s">
        <v>1</v>
      </c>
      <c r="H25" s="13"/>
      <c r="I25" s="14"/>
      <c r="J25" s="13">
        <f t="shared" ref="J25:J29" si="3">C25*E25*H25</f>
        <v>0</v>
      </c>
      <c r="K25" s="52"/>
      <c r="R25" s="25"/>
      <c r="Z25" s="25"/>
    </row>
    <row r="26" spans="1:26" s="26" customFormat="1" ht="18" customHeight="1">
      <c r="A26" s="45"/>
      <c r="B26" s="7"/>
      <c r="C26" s="5"/>
      <c r="D26" s="13" t="s">
        <v>1</v>
      </c>
      <c r="E26" s="13"/>
      <c r="F26" s="14"/>
      <c r="G26" s="13" t="s">
        <v>1</v>
      </c>
      <c r="H26" s="13"/>
      <c r="I26" s="14"/>
      <c r="J26" s="13">
        <f>C26*E26*H26</f>
        <v>0</v>
      </c>
      <c r="K26" s="52"/>
      <c r="R26" s="25"/>
      <c r="Z26" s="25"/>
    </row>
    <row r="27" spans="1:26" s="26" customFormat="1" ht="18" customHeight="1">
      <c r="A27" s="45"/>
      <c r="B27" s="7"/>
      <c r="C27" s="5"/>
      <c r="D27" s="13" t="s">
        <v>1</v>
      </c>
      <c r="E27" s="13"/>
      <c r="F27" s="14"/>
      <c r="G27" s="13" t="s">
        <v>1</v>
      </c>
      <c r="H27" s="13"/>
      <c r="I27" s="14"/>
      <c r="J27" s="5">
        <f t="shared" ref="J27" si="4">C27*E27*H27</f>
        <v>0</v>
      </c>
      <c r="K27" s="52"/>
      <c r="R27" s="25"/>
      <c r="Z27" s="25"/>
    </row>
    <row r="28" spans="1:26" s="26" customFormat="1" ht="18" customHeight="1">
      <c r="A28" s="47"/>
      <c r="B28" s="12"/>
      <c r="C28" s="5"/>
      <c r="D28" s="13" t="s">
        <v>1</v>
      </c>
      <c r="E28" s="13"/>
      <c r="F28" s="14"/>
      <c r="G28" s="13" t="s">
        <v>1</v>
      </c>
      <c r="H28" s="13"/>
      <c r="I28" s="14"/>
      <c r="J28" s="13">
        <f t="shared" si="3"/>
        <v>0</v>
      </c>
      <c r="K28" s="52"/>
      <c r="R28" s="25"/>
      <c r="Z28" s="25"/>
    </row>
    <row r="29" spans="1:26" s="26" customFormat="1" ht="18" customHeight="1">
      <c r="A29" s="35"/>
      <c r="B29" s="12"/>
      <c r="C29" s="13"/>
      <c r="D29" s="13" t="s">
        <v>1</v>
      </c>
      <c r="E29" s="13"/>
      <c r="F29" s="14"/>
      <c r="G29" s="13" t="s">
        <v>1</v>
      </c>
      <c r="H29" s="13"/>
      <c r="I29" s="14"/>
      <c r="J29" s="13">
        <f t="shared" si="3"/>
        <v>0</v>
      </c>
      <c r="K29" s="52"/>
      <c r="R29" s="25"/>
      <c r="Z29" s="25"/>
    </row>
    <row r="30" spans="1:26" s="26" customFormat="1" ht="18" customHeight="1">
      <c r="A30" s="8" t="s">
        <v>17</v>
      </c>
      <c r="B30" s="9"/>
      <c r="C30" s="9"/>
      <c r="D30" s="9"/>
      <c r="E30" s="10"/>
      <c r="F30" s="11"/>
      <c r="G30" s="9"/>
      <c r="H30" s="9"/>
      <c r="I30" s="11"/>
      <c r="J30" s="9">
        <f>SUM(J25:J29)</f>
        <v>0</v>
      </c>
      <c r="K30" s="53"/>
      <c r="R30" s="25"/>
      <c r="Z30" s="25"/>
    </row>
    <row r="31" spans="1:26" s="26" customFormat="1" ht="18" customHeight="1">
      <c r="A31" s="46" t="s">
        <v>29</v>
      </c>
      <c r="B31" s="46"/>
      <c r="C31" s="36"/>
      <c r="D31" s="36"/>
      <c r="E31" s="42"/>
      <c r="F31" s="43"/>
      <c r="G31" s="44"/>
      <c r="H31" s="42"/>
      <c r="I31" s="43"/>
      <c r="J31" s="42"/>
      <c r="K31" s="54"/>
      <c r="R31" s="25"/>
      <c r="Z31" s="25"/>
    </row>
    <row r="32" spans="1:26" s="26" customFormat="1" ht="18" customHeight="1">
      <c r="A32" s="45"/>
      <c r="B32" s="7"/>
      <c r="C32" s="5"/>
      <c r="D32" s="13" t="s">
        <v>1</v>
      </c>
      <c r="E32" s="13"/>
      <c r="F32" s="14"/>
      <c r="G32" s="13" t="s">
        <v>1</v>
      </c>
      <c r="H32" s="13"/>
      <c r="I32" s="14"/>
      <c r="J32" s="13">
        <f t="shared" ref="J32:J33" si="5">C32*E32*H32</f>
        <v>0</v>
      </c>
      <c r="K32" s="52"/>
      <c r="R32" s="25"/>
      <c r="Z32" s="25"/>
    </row>
    <row r="33" spans="1:26" s="26" customFormat="1" ht="18" customHeight="1">
      <c r="A33" s="45"/>
      <c r="B33" s="7"/>
      <c r="C33" s="5"/>
      <c r="D33" s="13" t="s">
        <v>1</v>
      </c>
      <c r="E33" s="13"/>
      <c r="F33" s="14"/>
      <c r="G33" s="13" t="s">
        <v>1</v>
      </c>
      <c r="H33" s="13"/>
      <c r="I33" s="14"/>
      <c r="J33" s="13">
        <f t="shared" si="5"/>
        <v>0</v>
      </c>
      <c r="K33" s="52"/>
      <c r="R33" s="25"/>
      <c r="Z33" s="25"/>
    </row>
    <row r="34" spans="1:26" s="26" customFormat="1" ht="18" customHeight="1">
      <c r="A34" s="45"/>
      <c r="B34" s="7"/>
      <c r="C34" s="5"/>
      <c r="D34" s="13" t="s">
        <v>1</v>
      </c>
      <c r="E34" s="13"/>
      <c r="F34" s="14"/>
      <c r="G34" s="13" t="s">
        <v>1</v>
      </c>
      <c r="H34" s="13"/>
      <c r="I34" s="14"/>
      <c r="J34" s="13">
        <f>C34*E34*H34</f>
        <v>0</v>
      </c>
      <c r="K34" s="52"/>
      <c r="R34" s="25"/>
      <c r="Z34" s="25"/>
    </row>
    <row r="35" spans="1:26" s="26" customFormat="1" ht="18" customHeight="1">
      <c r="A35" s="45"/>
      <c r="B35" s="7"/>
      <c r="C35" s="5"/>
      <c r="D35" s="13" t="s">
        <v>1</v>
      </c>
      <c r="E35" s="13"/>
      <c r="F35" s="14"/>
      <c r="G35" s="13" t="s">
        <v>1</v>
      </c>
      <c r="H35" s="13"/>
      <c r="I35" s="14"/>
      <c r="J35" s="13">
        <f>C35*E35*H35</f>
        <v>0</v>
      </c>
      <c r="K35" s="52"/>
      <c r="R35" s="25"/>
      <c r="Z35" s="25"/>
    </row>
    <row r="36" spans="1:26" s="26" customFormat="1" ht="18" customHeight="1">
      <c r="A36" s="35"/>
      <c r="B36" s="12"/>
      <c r="C36" s="5"/>
      <c r="D36" s="13" t="s">
        <v>18</v>
      </c>
      <c r="E36" s="13"/>
      <c r="F36" s="14"/>
      <c r="G36" s="13" t="s">
        <v>18</v>
      </c>
      <c r="H36" s="13"/>
      <c r="I36" s="14"/>
      <c r="J36" s="13">
        <f>C36*E36*H36</f>
        <v>0</v>
      </c>
      <c r="K36" s="52"/>
      <c r="R36" s="25"/>
      <c r="Z36" s="25"/>
    </row>
    <row r="37" spans="1:26" s="26" customFormat="1" ht="18" customHeight="1">
      <c r="A37" s="35"/>
      <c r="B37" s="12"/>
      <c r="C37" s="5"/>
      <c r="D37" s="13" t="s">
        <v>1</v>
      </c>
      <c r="E37" s="13"/>
      <c r="F37" s="14"/>
      <c r="G37" s="13" t="s">
        <v>1</v>
      </c>
      <c r="H37" s="13"/>
      <c r="I37" s="14"/>
      <c r="J37" s="13">
        <f t="shared" ref="J37" si="6">C37*E37*H37</f>
        <v>0</v>
      </c>
      <c r="K37" s="52"/>
      <c r="R37" s="25"/>
      <c r="Z37" s="25"/>
    </row>
    <row r="38" spans="1:26" s="26" customFormat="1" ht="18" customHeight="1" thickBot="1">
      <c r="A38" s="55" t="s">
        <v>17</v>
      </c>
      <c r="B38" s="56"/>
      <c r="C38" s="56"/>
      <c r="D38" s="56"/>
      <c r="E38" s="57"/>
      <c r="F38" s="58"/>
      <c r="G38" s="56"/>
      <c r="H38" s="56"/>
      <c r="I38" s="58"/>
      <c r="J38" s="56">
        <f>SUM(J32:J37)</f>
        <v>0</v>
      </c>
      <c r="K38" s="59"/>
      <c r="R38" s="25"/>
      <c r="Z38" s="25"/>
    </row>
    <row r="39" spans="1:26" s="26" customFormat="1" ht="18" customHeight="1">
      <c r="A39" s="65" t="s">
        <v>35</v>
      </c>
      <c r="B39" s="66"/>
      <c r="C39" s="66"/>
      <c r="D39" s="66"/>
      <c r="E39" s="66"/>
      <c r="F39" s="66"/>
      <c r="G39" s="66"/>
      <c r="H39" s="66"/>
      <c r="I39" s="66"/>
      <c r="J39" s="66"/>
      <c r="K39" s="67"/>
      <c r="R39" s="25"/>
      <c r="Z39" s="25"/>
    </row>
    <row r="40" spans="1:26" s="26" customFormat="1" ht="18" customHeight="1">
      <c r="A40" s="45"/>
      <c r="B40" s="7"/>
      <c r="C40" s="13"/>
      <c r="D40" s="13" t="s">
        <v>1</v>
      </c>
      <c r="E40" s="13"/>
      <c r="F40" s="14"/>
      <c r="G40" s="13" t="s">
        <v>1</v>
      </c>
      <c r="H40" s="13"/>
      <c r="I40" s="14"/>
      <c r="J40" s="13">
        <f t="shared" ref="J40:J41" si="7">C40*E40*H40</f>
        <v>0</v>
      </c>
      <c r="K40" s="52"/>
      <c r="R40" s="25"/>
      <c r="Z40" s="25"/>
    </row>
    <row r="41" spans="1:26" s="26" customFormat="1" ht="18" customHeight="1">
      <c r="A41" s="45"/>
      <c r="B41" s="7"/>
      <c r="C41" s="5"/>
      <c r="D41" s="13" t="s">
        <v>1</v>
      </c>
      <c r="E41" s="13"/>
      <c r="F41" s="14"/>
      <c r="G41" s="13" t="s">
        <v>1</v>
      </c>
      <c r="H41" s="13"/>
      <c r="I41" s="14"/>
      <c r="J41" s="13">
        <f t="shared" si="7"/>
        <v>0</v>
      </c>
      <c r="K41" s="52"/>
      <c r="R41" s="25"/>
      <c r="Z41" s="25"/>
    </row>
    <row r="42" spans="1:26" s="26" customFormat="1" ht="18" customHeight="1">
      <c r="A42" s="47"/>
      <c r="B42" s="12"/>
      <c r="C42" s="5"/>
      <c r="D42" s="13" t="s">
        <v>1</v>
      </c>
      <c r="E42" s="13"/>
      <c r="F42" s="14"/>
      <c r="G42" s="13" t="s">
        <v>1</v>
      </c>
      <c r="H42" s="13"/>
      <c r="I42" s="14"/>
      <c r="J42" s="13">
        <f>C42*E42*H42</f>
        <v>0</v>
      </c>
      <c r="K42" s="52"/>
      <c r="R42" s="25"/>
      <c r="Z42" s="25"/>
    </row>
    <row r="43" spans="1:26" s="26" customFormat="1" ht="18" customHeight="1">
      <c r="A43" s="45"/>
      <c r="B43" s="7"/>
      <c r="C43" s="5"/>
      <c r="D43" s="13" t="s">
        <v>1</v>
      </c>
      <c r="E43" s="13"/>
      <c r="F43" s="14"/>
      <c r="G43" s="13" t="s">
        <v>1</v>
      </c>
      <c r="H43" s="13"/>
      <c r="I43" s="14"/>
      <c r="J43" s="13">
        <f>C43*E43*H43</f>
        <v>0</v>
      </c>
      <c r="K43" s="52"/>
      <c r="R43" s="25"/>
      <c r="Z43" s="25"/>
    </row>
    <row r="44" spans="1:26" s="26" customFormat="1" ht="18" customHeight="1">
      <c r="A44" s="45"/>
      <c r="B44" s="7"/>
      <c r="C44" s="5"/>
      <c r="D44" s="13"/>
      <c r="E44" s="13"/>
      <c r="F44" s="14"/>
      <c r="G44" s="13"/>
      <c r="H44" s="13"/>
      <c r="I44" s="14"/>
      <c r="J44" s="13">
        <f t="shared" ref="J44" si="8">C44*E44*H44</f>
        <v>0</v>
      </c>
      <c r="K44" s="52"/>
      <c r="R44" s="25"/>
      <c r="Z44" s="25"/>
    </row>
    <row r="45" spans="1:26" s="26" customFormat="1" ht="16.5" thickBot="1">
      <c r="A45" s="55" t="s">
        <v>17</v>
      </c>
      <c r="B45" s="56"/>
      <c r="C45" s="56"/>
      <c r="D45" s="56"/>
      <c r="E45" s="57"/>
      <c r="F45" s="58"/>
      <c r="G45" s="56"/>
      <c r="H45" s="56"/>
      <c r="I45" s="58"/>
      <c r="J45" s="56">
        <f>SUM(J39:J43)</f>
        <v>0</v>
      </c>
      <c r="K45" s="59"/>
      <c r="R45" s="25"/>
      <c r="Z45" s="25"/>
    </row>
    <row r="46" spans="1:26" s="26" customFormat="1" ht="17.25" customHeight="1" thickBot="1">
      <c r="A46" s="81" t="s">
        <v>36</v>
      </c>
      <c r="B46" s="82"/>
      <c r="C46" s="82"/>
      <c r="D46" s="60"/>
      <c r="E46" s="60"/>
      <c r="F46" s="61"/>
      <c r="G46" s="61"/>
      <c r="H46" s="60"/>
      <c r="I46" s="61"/>
      <c r="J46" s="64"/>
      <c r="K46" s="62"/>
    </row>
    <row r="47" spans="1:26" s="26" customFormat="1" ht="17.25" customHeight="1">
      <c r="A47" s="83" t="s">
        <v>37</v>
      </c>
      <c r="B47" s="70"/>
      <c r="C47" s="70"/>
      <c r="D47" s="22"/>
      <c r="E47" s="22"/>
      <c r="F47" s="23"/>
      <c r="G47" s="23"/>
      <c r="H47" s="22"/>
      <c r="I47" s="23"/>
      <c r="J47" s="24">
        <f>J46*10%</f>
        <v>0</v>
      </c>
      <c r="K47" s="24" t="s">
        <v>20</v>
      </c>
    </row>
    <row r="48" spans="1:26" s="26" customFormat="1" ht="17.25" customHeight="1">
      <c r="A48" s="84" t="s">
        <v>38</v>
      </c>
      <c r="B48" s="68"/>
      <c r="C48" s="85"/>
      <c r="D48" s="15"/>
      <c r="E48" s="15"/>
      <c r="F48" s="16"/>
      <c r="G48" s="16"/>
      <c r="H48" s="15"/>
      <c r="I48" s="16"/>
      <c r="J48" s="17">
        <f>J46+J47</f>
        <v>0</v>
      </c>
      <c r="K48" s="17" t="s">
        <v>21</v>
      </c>
    </row>
    <row r="49" spans="1:11" s="26" customFormat="1" ht="17.25" customHeight="1">
      <c r="A49" s="84" t="s">
        <v>39</v>
      </c>
      <c r="B49" s="68"/>
      <c r="C49" s="85"/>
      <c r="D49" s="15"/>
      <c r="E49" s="15"/>
      <c r="F49" s="18"/>
      <c r="G49" s="18"/>
      <c r="H49" s="15"/>
      <c r="I49" s="18"/>
      <c r="J49" s="17">
        <f>J48*10%</f>
        <v>0</v>
      </c>
      <c r="K49" s="17" t="s">
        <v>22</v>
      </c>
    </row>
    <row r="50" spans="1:11" s="26" customFormat="1" ht="17.25" customHeight="1">
      <c r="A50" s="71" t="s">
        <v>40</v>
      </c>
      <c r="B50" s="71"/>
      <c r="C50" s="86"/>
      <c r="D50" s="19"/>
      <c r="E50" s="19"/>
      <c r="F50" s="20"/>
      <c r="G50" s="20"/>
      <c r="H50" s="19"/>
      <c r="I50" s="20"/>
      <c r="J50" s="21">
        <f>ROUNDDOWN(J48+J49,-3)</f>
        <v>0</v>
      </c>
      <c r="K50" s="21" t="s">
        <v>19</v>
      </c>
    </row>
    <row r="51" spans="1:11" ht="19.5" customHeight="1">
      <c r="A51" s="38"/>
      <c r="B51" s="38"/>
      <c r="C51" s="39"/>
      <c r="D51" s="40"/>
      <c r="E51" s="40"/>
      <c r="F51" s="41"/>
      <c r="G51" s="41"/>
      <c r="H51" s="40"/>
      <c r="I51" s="41"/>
      <c r="J51" s="39"/>
      <c r="K51" s="41"/>
    </row>
    <row r="52" spans="1:11" ht="18.75" customHeight="1">
      <c r="A52" s="87"/>
      <c r="B52" s="87"/>
      <c r="C52" s="87"/>
      <c r="D52" s="88"/>
    </row>
    <row r="53" spans="1:11" ht="33" customHeight="1">
      <c r="A53" s="89"/>
      <c r="B53" s="89"/>
      <c r="C53" s="90"/>
      <c r="D53" s="88"/>
    </row>
    <row r="54" spans="1:11" ht="17.25" customHeight="1"/>
    <row r="55" spans="1:11" ht="17.25" customHeight="1"/>
    <row r="56" spans="1:11" ht="17.25" customHeight="1"/>
    <row r="57" spans="1:11" ht="17.25" customHeight="1"/>
  </sheetData>
  <mergeCells count="12">
    <mergeCell ref="A52:C52"/>
    <mergeCell ref="A46:C46"/>
    <mergeCell ref="A47:C47"/>
    <mergeCell ref="A48:C48"/>
    <mergeCell ref="A49:C49"/>
    <mergeCell ref="A50:C50"/>
    <mergeCell ref="A3:K3"/>
    <mergeCell ref="A9:K9"/>
    <mergeCell ref="A16:K16"/>
    <mergeCell ref="A24:K24"/>
    <mergeCell ref="A39:K39"/>
    <mergeCell ref="A1:K1"/>
  </mergeCells>
  <phoneticPr fontId="4"/>
  <pageMargins left="0.25" right="0.25" top="0.75" bottom="0.75" header="0.511811023622047" footer="0.511811023622047"/>
  <pageSetup paperSize="8" scale="82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산출내역서</vt:lpstr>
      <vt:lpstr>산출내역서!Print_Area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이미연</dc:creator>
  <dc:description/>
  <cp:lastModifiedBy>KOCCA CKL TOKYO</cp:lastModifiedBy>
  <cp:revision>0</cp:revision>
  <cp:lastPrinted>2026-02-19T01:58:25Z</cp:lastPrinted>
  <dcterms:created xsi:type="dcterms:W3CDTF">2006-03-21T00:55:38Z</dcterms:created>
  <dcterms:modified xsi:type="dcterms:W3CDTF">2026-10-08T07:38:28Z</dcterms:modified>
  <dc:language>en-US</dc:language>
</cp:coreProperties>
</file>